
<file path=[Content_Types].xml><?xml version="1.0" encoding="utf-8"?>
<Types xmlns="http://schemas.openxmlformats.org/package/2006/content-type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110"/>
  <workbookPr defaultThemeVersion="202300"/>
  <mc:AlternateContent xmlns:mc="http://schemas.openxmlformats.org/markup-compatibility/2006">
    <mc:Choice Requires="x15">
      <x15ac:absPath xmlns:x15ac="http://schemas.microsoft.com/office/spreadsheetml/2010/11/ac" url="/Users/julien/Desktop/FSU/SNUTER/Elections pro/Elections 2026/Docs préparatoires/Tableaux calculs/"/>
    </mc:Choice>
  </mc:AlternateContent>
  <xr:revisionPtr revIDLastSave="0" documentId="8_{54D21045-99D8-964D-9BFE-C424C3773F63}" xr6:coauthVersionLast="47" xr6:coauthVersionMax="47" xr10:uidLastSave="{00000000-0000-0000-0000-000000000000}"/>
  <bookViews>
    <workbookView xWindow="1900" yWindow="500" windowWidth="25840" windowHeight="17280" xr2:uid="{661E0E2F-A9AF-ED46-B92F-0CFD0094CB2D}"/>
  </bookViews>
  <sheets>
    <sheet name="Calcul CST" sheetId="7" r:id="rId1"/>
    <sheet name="Textes CST" sheetId="8" r:id="rId2"/>
    <sheet name="Calcul CAP" sheetId="11" r:id="rId3"/>
    <sheet name="Textes CAP" sheetId="10" r:id="rId4"/>
    <sheet name="Calcul CCP" sheetId="12" r:id="rId5"/>
    <sheet name="Textes CCP" sheetId="9"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7" i="12" l="1"/>
  <c r="K18" i="12" s="1"/>
  <c r="K13" i="12"/>
  <c r="K14" i="12" s="1"/>
  <c r="K18" i="11"/>
  <c r="K19" i="11" s="1"/>
  <c r="K17" i="11"/>
  <c r="K13" i="11"/>
  <c r="K14" i="11" s="1"/>
  <c r="K17" i="7"/>
  <c r="K18" i="7" s="1"/>
  <c r="K13" i="7"/>
  <c r="K14" i="7" s="1"/>
  <c r="E13" i="12"/>
  <c r="E15" i="12" s="1"/>
  <c r="H11" i="12"/>
  <c r="E14" i="11"/>
  <c r="E24" i="11" s="1"/>
  <c r="H11" i="11"/>
  <c r="H11" i="7"/>
  <c r="E13" i="7"/>
  <c r="E15" i="7" s="1"/>
  <c r="L13" i="12" l="1"/>
  <c r="L17" i="12"/>
  <c r="L13" i="11"/>
  <c r="L17" i="11"/>
  <c r="L18" i="11"/>
  <c r="E14" i="12"/>
  <c r="L10" i="12" s="1"/>
  <c r="L13" i="7"/>
  <c r="E14" i="7"/>
  <c r="L10" i="7" s="1"/>
  <c r="L17" i="7" l="1"/>
</calcChain>
</file>

<file path=xl/sharedStrings.xml><?xml version="1.0" encoding="utf-8"?>
<sst xmlns="http://schemas.openxmlformats.org/spreadsheetml/2006/main" count="114" uniqueCount="62">
  <si>
    <t>Nombre de sièges de titulaires</t>
  </si>
  <si>
    <t>Liste complète</t>
  </si>
  <si>
    <t>Nombre de femmes</t>
  </si>
  <si>
    <t>Nombre d'hommes</t>
  </si>
  <si>
    <t>Option 1</t>
  </si>
  <si>
    <t>Option 2</t>
  </si>
  <si>
    <t>Article R211-41</t>
  </si>
  <si>
    <t>Chaque liste de candidats comprend :</t>
  </si>
  <si>
    <t>1° Un nombre de noms égal au moins aux deux tiers et au plus au nombre de sièges de représentants titulaires et de représentants suppléants à pourvoir, sans qu'il soit fait mention pour chacun des candidats de la qualité de titulaire ou de suppléant ;</t>
  </si>
  <si>
    <t>2° Un nombre pair de noms au moment de son dépôt ;</t>
  </si>
  <si>
    <t>3° Un nombre de femmes et d'hommes correspondant aux parts respectives de femmes et d'hommes représentés au sein du comité social. Ce nombre est calculé sur l'ensemble des candidats inscrits sur la liste.</t>
  </si>
  <si>
    <t>Lorsque l'application des dispositions du 3° n'aboutit pas à un nombre entier de candidats à désigner pour chacun des deux sexes, l'organisation syndicale procède indifféremment à l'arrondi à l'entier inférieur ou supérieur.</t>
  </si>
  <si>
    <t>Total</t>
  </si>
  <si>
    <t>Part des femmes (%)</t>
  </si>
  <si>
    <t>Part des hommes (%)</t>
  </si>
  <si>
    <t>Votre liste</t>
  </si>
  <si>
    <t>Nombre de candidat.e.s</t>
  </si>
  <si>
    <t>1.</t>
  </si>
  <si>
    <t>2.</t>
  </si>
  <si>
    <t>3.</t>
  </si>
  <si>
    <r>
      <t xml:space="preserve">Nombre de candidat.e.s </t>
    </r>
    <r>
      <rPr>
        <b/>
        <u/>
        <sz val="14"/>
        <color theme="1"/>
        <rFont val="Arial"/>
        <family val="2"/>
      </rPr>
      <t>minimum</t>
    </r>
  </si>
  <si>
    <t>Nombre de candidat.e.s nécessaires, toujours un nombre pair</t>
  </si>
  <si>
    <r>
      <t xml:space="preserve">Nombre de candidat.e.s </t>
    </r>
    <r>
      <rPr>
        <b/>
        <u/>
        <sz val="14"/>
        <color theme="1"/>
        <rFont val="Arial"/>
        <family val="2"/>
      </rPr>
      <t>maximum</t>
    </r>
  </si>
  <si>
    <t>Renseigner seulement les cases JAUNES avec les informations données par l'autorité territoriale</t>
  </si>
  <si>
    <t>Renseigner seulement la case JAUNE</t>
  </si>
  <si>
    <t>La répartition femmes-hommes</t>
  </si>
  <si>
    <t>Vérif</t>
  </si>
  <si>
    <t>CCP</t>
  </si>
  <si>
    <t>Article R211-344</t>
  </si>
  <si>
    <t>1° Un nombre de noms égal au moins à la moitié et au plus au double du nombre de sièges de représentants titulaires et de représentants suppléants à pourvoir, sans qu'il soit fait mention pour chacun des candidats de la qualité de titulaire ou de suppléant ;</t>
  </si>
  <si>
    <t>2° Un nombre pair de noms, sauf lorsqu'il n'y a qu'un siège de titulaire ;</t>
  </si>
  <si>
    <t>3° Un nombre de femmes et d'hommes correspondant aux parts respectives de femmes et d'hommes représentés au sein de la commission consultative paritaire. Ce nombre est calculé sur l'ensemble des candidats inscrits sur la liste.</t>
  </si>
  <si>
    <t>Article R211-205</t>
  </si>
  <si>
    <t>Chaque organisation syndicale dans la fonction publique territoriale ne peut présenter qu'une liste de candidats par commission administrative paritaire.</t>
  </si>
  <si>
    <t>Nul ne peut être candidat sur plusieurs listes d'un même scrutin.</t>
  </si>
  <si>
    <t>Chaque liste de candidats comprend autant de noms qu'il y a de sièges à pourvoir, titulaires et suppléants, sans qu'il soit fait mention pour chacun des candidats de la qualité de titulaire ou de suppléant.</t>
  </si>
  <si>
    <t>Les listes peuvent comprendre un nombre de noms égal au plus au double de celui des sièges de représentant titulaire et de représentant suppléant.</t>
  </si>
  <si>
    <t>Article R211-206</t>
  </si>
  <si>
    <t>Par dérogation aux dispositions du troisième alinéa de l'article R. 211-205 sont admises les listes comportant un nombre de noms inférieur à celui des sièges de représentants titulaires et de représentants suppléants à pourvoir et au moins égal à :</t>
  </si>
  <si>
    <t>1° Deux, lorsque l'effectif des fonctionnaires relevant de la commission administrative paritaire est inférieur à vingt ;</t>
  </si>
  <si>
    <t>2° Quatre, lorsque l'effectif est au moins égal à vingt et inférieur à quarante ;</t>
  </si>
  <si>
    <t>3° Six, lorsque l'effectif est au moins égal à quarante et inférieur à cinq cents ;</t>
  </si>
  <si>
    <t>4° Huit, lorsque l'effectif est au moins égal à cinq cents et inférieur à sept cent cinquante ;</t>
  </si>
  <si>
    <t>5° Dix, lorsque l'effectif est au moins égal à sept cent cinquante.</t>
  </si>
  <si>
    <t>Pour l'application des dispositions du présent article, le nombre de candidats présentés doit être un nombre pair.</t>
  </si>
  <si>
    <t>Article R211-207</t>
  </si>
  <si>
    <t>Chaque liste de candidats comprend un nombre de femmes et d'hommes correspondant aux parts respectives de femmes et d'hommes représentés au sein de la commission administrative paritaire. Ce nombre est calculé sur l'ensemble des candidats inscrits sur la liste.</t>
  </si>
  <si>
    <t>Lorsque l'application des dispositions de l'alinéa précédent n'aboutit pas à un nombre entier de candidats à désigner pour chacun des deux sexes, l'organisation syndicale procède indifféremment à l'arrondi à l'entier inférieur ou supérieur.</t>
  </si>
  <si>
    <t>CAP</t>
  </si>
  <si>
    <t>CST</t>
  </si>
  <si>
    <t>ÉLECTIONS PROFESSIONNELLES 2026 - CONSTITUTION DES LISTES CST</t>
  </si>
  <si>
    <t>ÉLECTIONS PROFESSIONNELLES 2026 - CONSTITUTION DES LISTES CAP</t>
  </si>
  <si>
    <t>ÉLECTIONS PROFESSIONNELLES 2026 - CONSTITUTION DES LISTES CCP</t>
  </si>
  <si>
    <t>La CCP</t>
  </si>
  <si>
    <t>La CAP</t>
  </si>
  <si>
    <t>inférieur à 20</t>
  </si>
  <si>
    <t>entre 20 et 40</t>
  </si>
  <si>
    <t>entre 40 et 500</t>
  </si>
  <si>
    <t>entre 500 et 750</t>
  </si>
  <si>
    <t>plus de 750</t>
  </si>
  <si>
    <t xml:space="preserve">Nombre de candidat.e.s minimum selon l'effectif de la CAP : </t>
  </si>
  <si>
    <t>Le CST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</si>
</sst>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2"/>
      <color theme="1"/>
      <name val="Aptos Narrow"/>
      <family val="2"/>
      <scheme val="minor"/>
    </font>
    <font>
      <u/>
      <sz val="12"/>
      <color theme="10"/>
      <name val="Aptos Narrow"/>
      <family val="2"/>
      <scheme val="minor"/>
    </font>
    <font>
      <sz val="14"/>
      <color rgb="FF000000"/>
      <name val="Arial"/>
      <family val="2"/>
    </font>
    <font>
      <sz val="12"/>
      <color rgb="FF4A5E81"/>
      <name val="Arial"/>
      <family val="2"/>
    </font>
    <font>
      <u/>
      <sz val="12"/>
      <color theme="10"/>
      <name val="Arial"/>
      <family val="2"/>
    </font>
    <font>
      <b/>
      <sz val="14"/>
      <color theme="1"/>
      <name val="Arial"/>
      <family val="2"/>
    </font>
    <font>
      <sz val="12"/>
      <color theme="1"/>
      <name val="Arial"/>
      <family val="2"/>
    </font>
    <font>
      <sz val="14"/>
      <color theme="1"/>
      <name val="Arial"/>
      <family val="2"/>
    </font>
    <font>
      <b/>
      <sz val="16"/>
      <color theme="0"/>
      <name val="Arial"/>
      <family val="2"/>
    </font>
    <font>
      <b/>
      <sz val="14"/>
      <color theme="0"/>
      <name val="Arial"/>
      <family val="2"/>
    </font>
    <font>
      <sz val="14"/>
      <color theme="0"/>
      <name val="Arial"/>
      <family val="2"/>
    </font>
    <font>
      <b/>
      <sz val="16"/>
      <color theme="1"/>
      <name val="Arial"/>
      <family val="2"/>
    </font>
    <font>
      <b/>
      <u/>
      <sz val="14"/>
      <color theme="1"/>
      <name val="Arial"/>
      <family val="2"/>
    </font>
    <font>
      <b/>
      <sz val="16"/>
      <color rgb="FF000000"/>
      <name val="Arial"/>
      <family val="2"/>
    </font>
    <font>
      <b/>
      <sz val="18"/>
      <color theme="1"/>
      <name val="Arial"/>
      <family val="2"/>
    </font>
    <font>
      <sz val="10.5"/>
      <color rgb="FF000000"/>
      <name val="Arial"/>
      <family val="2"/>
    </font>
    <font>
      <sz val="12"/>
      <color rgb="FF000000"/>
      <name val="Arial"/>
      <family val="2"/>
    </font>
  </fonts>
  <fills count="13">
    <fill>
      <patternFill patternType="none"/>
    </fill>
    <fill>
      <patternFill patternType="gray125"/>
    </fill>
    <fill>
      <patternFill patternType="solid">
        <fgColor theme="7" tint="0.39997558519241921"/>
        <bgColor indexed="64"/>
      </patternFill>
    </fill>
    <fill>
      <patternFill patternType="solid">
        <fgColor theme="6" tint="0.39997558519241921"/>
        <bgColor indexed="64"/>
      </patternFill>
    </fill>
    <fill>
      <patternFill patternType="solid">
        <fgColor theme="7" tint="0.79998168889431442"/>
        <bgColor indexed="64"/>
      </patternFill>
    </fill>
    <fill>
      <patternFill patternType="solid">
        <fgColor theme="6" tint="0.59999389629810485"/>
        <bgColor indexed="64"/>
      </patternFill>
    </fill>
    <fill>
      <patternFill patternType="solid">
        <fgColor theme="8" tint="0.39997558519241921"/>
        <bgColor indexed="64"/>
      </patternFill>
    </fill>
    <fill>
      <patternFill patternType="solid">
        <fgColor rgb="FFFFFF00"/>
        <bgColor indexed="64"/>
      </patternFill>
    </fill>
    <fill>
      <patternFill patternType="solid">
        <fgColor rgb="FFFFC000"/>
        <bgColor indexed="64"/>
      </patternFill>
    </fill>
    <fill>
      <patternFill patternType="solid">
        <fgColor theme="0"/>
        <bgColor indexed="64"/>
      </patternFill>
    </fill>
    <fill>
      <patternFill patternType="solid">
        <fgColor rgb="FFFF0000"/>
        <bgColor indexed="64"/>
      </patternFill>
    </fill>
    <fill>
      <patternFill patternType="solid">
        <fgColor rgb="FFFFFFFF"/>
        <bgColor rgb="FF000000"/>
      </patternFill>
    </fill>
    <fill>
      <patternFill patternType="solid">
        <fgColor theme="9" tint="0.79998168889431442"/>
        <bgColor indexed="64"/>
      </patternFill>
    </fill>
  </fills>
  <borders count="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2">
    <xf numFmtId="0" fontId="0" fillId="0" borderId="0"/>
    <xf numFmtId="0" fontId="1" fillId="0" borderId="0" applyNumberFormat="0" applyFill="0" applyBorder="0" applyAlignment="0" applyProtection="0"/>
  </cellStyleXfs>
  <cellXfs count="65">
    <xf numFmtId="0" fontId="0" fillId="0" borderId="0" xfId="0"/>
    <xf numFmtId="0" fontId="6" fillId="0" borderId="0" xfId="0" applyFont="1"/>
    <xf numFmtId="0" fontId="6" fillId="9" borderId="0" xfId="0" applyFont="1" applyFill="1"/>
    <xf numFmtId="0" fontId="5" fillId="2" borderId="0" xfId="0" applyFont="1" applyFill="1" applyAlignment="1">
      <alignment horizontal="left" vertical="center" wrapText="1"/>
    </xf>
    <xf numFmtId="0" fontId="5" fillId="9" borderId="0" xfId="0" applyFont="1" applyFill="1" applyAlignment="1">
      <alignment horizontal="left" vertical="center" wrapText="1"/>
    </xf>
    <xf numFmtId="0" fontId="7" fillId="9" borderId="0" xfId="0" applyFont="1" applyFill="1" applyAlignment="1">
      <alignment horizontal="center" vertical="center" wrapText="1"/>
    </xf>
    <xf numFmtId="0" fontId="11" fillId="9" borderId="0" xfId="0" applyFont="1" applyFill="1" applyAlignment="1">
      <alignment horizontal="centerContinuous" vertical="center"/>
    </xf>
    <xf numFmtId="1" fontId="5" fillId="9" borderId="0" xfId="0" applyNumberFormat="1" applyFont="1" applyFill="1" applyAlignment="1">
      <alignment horizontal="center" vertical="center"/>
    </xf>
    <xf numFmtId="0" fontId="7" fillId="9" borderId="0" xfId="0" applyFont="1" applyFill="1"/>
    <xf numFmtId="0" fontId="10" fillId="10" borderId="0" xfId="0" applyFont="1" applyFill="1" applyAlignment="1">
      <alignment horizontal="centerContinuous" vertical="center" wrapText="1"/>
    </xf>
    <xf numFmtId="0" fontId="5" fillId="9" borderId="0" xfId="0" applyFont="1" applyFill="1" applyAlignment="1">
      <alignment horizontal="center" vertical="center" wrapText="1"/>
    </xf>
    <xf numFmtId="0" fontId="11" fillId="9" borderId="0" xfId="0" applyFont="1" applyFill="1" applyAlignment="1">
      <alignment horizontal="center" vertical="center"/>
    </xf>
    <xf numFmtId="0" fontId="7" fillId="4" borderId="0" xfId="0" applyFont="1" applyFill="1" applyAlignment="1">
      <alignment horizontal="left" vertical="center" wrapText="1"/>
    </xf>
    <xf numFmtId="0" fontId="6" fillId="9" borderId="4" xfId="0" applyFont="1" applyFill="1" applyBorder="1"/>
    <xf numFmtId="0" fontId="6" fillId="9" borderId="5" xfId="0" applyFont="1" applyFill="1" applyBorder="1"/>
    <xf numFmtId="0" fontId="9" fillId="6" borderId="0" xfId="0" applyFont="1" applyFill="1" applyAlignment="1">
      <alignment horizontal="left" vertical="center" wrapText="1"/>
    </xf>
    <xf numFmtId="0" fontId="7" fillId="9" borderId="0" xfId="0" applyFont="1" applyFill="1" applyAlignment="1">
      <alignment horizontal="center" vertical="center"/>
    </xf>
    <xf numFmtId="0" fontId="2" fillId="9" borderId="7" xfId="0" applyFont="1" applyFill="1" applyBorder="1" applyAlignment="1">
      <alignment vertical="center" wrapText="1"/>
    </xf>
    <xf numFmtId="0" fontId="2" fillId="9" borderId="8" xfId="0" applyFont="1" applyFill="1" applyBorder="1" applyAlignment="1">
      <alignment vertical="center" wrapText="1"/>
    </xf>
    <xf numFmtId="0" fontId="7" fillId="9" borderId="5" xfId="0" applyFont="1" applyFill="1" applyBorder="1"/>
    <xf numFmtId="1" fontId="5" fillId="9" borderId="0" xfId="0" applyNumberFormat="1" applyFont="1" applyFill="1" applyAlignment="1">
      <alignment horizontal="center" vertical="center" wrapText="1"/>
    </xf>
    <xf numFmtId="0" fontId="6" fillId="9" borderId="6" xfId="0" applyFont="1" applyFill="1" applyBorder="1"/>
    <xf numFmtId="0" fontId="6" fillId="9" borderId="0" xfId="0" applyFont="1" applyFill="1" applyAlignment="1">
      <alignment horizontal="center" vertical="center"/>
    </xf>
    <xf numFmtId="0" fontId="5" fillId="3" borderId="0" xfId="0" applyFont="1" applyFill="1" applyAlignment="1">
      <alignment horizontal="centerContinuous" vertical="center"/>
    </xf>
    <xf numFmtId="0" fontId="7" fillId="0" borderId="0" xfId="0" applyFont="1" applyAlignment="1">
      <alignment horizontal="center" vertical="center"/>
    </xf>
    <xf numFmtId="0" fontId="5" fillId="5" borderId="0" xfId="0" applyFont="1" applyFill="1" applyAlignment="1">
      <alignment horizontal="left" vertical="center"/>
    </xf>
    <xf numFmtId="0" fontId="7" fillId="0" borderId="0" xfId="0" applyFont="1"/>
    <xf numFmtId="0" fontId="6" fillId="9" borderId="1" xfId="0" applyFont="1" applyFill="1" applyBorder="1"/>
    <xf numFmtId="0" fontId="6" fillId="9" borderId="2" xfId="0" applyFont="1" applyFill="1" applyBorder="1"/>
    <xf numFmtId="0" fontId="6" fillId="9" borderId="3" xfId="0" applyFont="1" applyFill="1" applyBorder="1"/>
    <xf numFmtId="0" fontId="6" fillId="9" borderId="0" xfId="0" applyFont="1" applyFill="1" applyAlignment="1">
      <alignment horizontal="left" wrapText="1"/>
    </xf>
    <xf numFmtId="0" fontId="13" fillId="11" borderId="0" xfId="0" applyFont="1" applyFill="1" applyAlignment="1">
      <alignment horizontal="center" vertical="center"/>
    </xf>
    <xf numFmtId="0" fontId="7" fillId="9" borderId="0" xfId="0" applyFont="1" applyFill="1" applyAlignment="1">
      <alignment horizontal="left" vertical="center" wrapText="1"/>
    </xf>
    <xf numFmtId="0" fontId="6" fillId="9" borderId="7" xfId="0" applyFont="1" applyFill="1" applyBorder="1"/>
    <xf numFmtId="0" fontId="6" fillId="9" borderId="8" xfId="0" applyFont="1" applyFill="1" applyBorder="1"/>
    <xf numFmtId="0" fontId="5" fillId="9" borderId="0" xfId="0" applyFont="1" applyFill="1" applyAlignment="1">
      <alignment horizontal="left" vertical="center"/>
    </xf>
    <xf numFmtId="0" fontId="15" fillId="0" borderId="0" xfId="0" applyFont="1" applyAlignment="1">
      <alignment vertical="center"/>
    </xf>
    <xf numFmtId="0" fontId="6" fillId="0" borderId="0" xfId="0" applyFont="1" applyAlignment="1">
      <alignment vertical="center" wrapText="1"/>
    </xf>
    <xf numFmtId="0" fontId="0" fillId="0" borderId="0" xfId="0" applyAlignment="1">
      <alignment vertical="center" wrapText="1"/>
    </xf>
    <xf numFmtId="0" fontId="4" fillId="9" borderId="3" xfId="1" applyFont="1" applyFill="1" applyBorder="1" applyAlignment="1">
      <alignment vertical="center" wrapText="1"/>
    </xf>
    <xf numFmtId="0" fontId="6" fillId="9" borderId="5" xfId="0" applyFont="1" applyFill="1" applyBorder="1" applyAlignment="1">
      <alignment vertical="center" wrapText="1"/>
    </xf>
    <xf numFmtId="0" fontId="16" fillId="9" borderId="5" xfId="0" applyFont="1" applyFill="1" applyBorder="1" applyAlignment="1">
      <alignment vertical="center" wrapText="1"/>
    </xf>
    <xf numFmtId="0" fontId="16" fillId="9" borderId="8" xfId="0" applyFont="1" applyFill="1" applyBorder="1" applyAlignment="1">
      <alignment vertical="center" wrapText="1"/>
    </xf>
    <xf numFmtId="0" fontId="6" fillId="9" borderId="4" xfId="0" applyFont="1" applyFill="1" applyBorder="1" applyAlignment="1">
      <alignment vertical="center" wrapText="1"/>
    </xf>
    <xf numFmtId="0" fontId="4" fillId="9" borderId="5" xfId="1" applyFont="1" applyFill="1" applyBorder="1" applyAlignment="1">
      <alignment vertical="center" wrapText="1"/>
    </xf>
    <xf numFmtId="0" fontId="6" fillId="9" borderId="6" xfId="0" applyFont="1" applyFill="1" applyBorder="1" applyAlignment="1">
      <alignment vertical="center" wrapText="1"/>
    </xf>
    <xf numFmtId="0" fontId="11" fillId="9" borderId="1" xfId="0" applyFont="1" applyFill="1" applyBorder="1" applyAlignment="1">
      <alignment vertical="center" wrapText="1"/>
    </xf>
    <xf numFmtId="0" fontId="11" fillId="9" borderId="1" xfId="0" applyFont="1" applyFill="1" applyBorder="1"/>
    <xf numFmtId="0" fontId="3" fillId="9" borderId="3" xfId="0" applyFont="1" applyFill="1" applyBorder="1" applyAlignment="1">
      <alignment vertical="center" wrapText="1"/>
    </xf>
    <xf numFmtId="0" fontId="7" fillId="8" borderId="0" xfId="0" applyFont="1" applyFill="1" applyAlignment="1">
      <alignment horizontal="centerContinuous" vertical="center" wrapText="1"/>
    </xf>
    <xf numFmtId="0" fontId="6" fillId="8" borderId="0" xfId="0" applyFont="1" applyFill="1" applyAlignment="1">
      <alignment horizontal="center" vertical="center"/>
    </xf>
    <xf numFmtId="0" fontId="5" fillId="12" borderId="0" xfId="0" applyFont="1" applyFill="1" applyAlignment="1">
      <alignment horizontal="center" vertical="center"/>
    </xf>
    <xf numFmtId="0" fontId="6" fillId="0" borderId="7" xfId="0" applyFont="1" applyBorder="1"/>
    <xf numFmtId="0" fontId="5" fillId="9" borderId="0" xfId="0" applyFont="1" applyFill="1" applyAlignment="1">
      <alignment horizontal="center" vertical="center"/>
    </xf>
    <xf numFmtId="0" fontId="9" fillId="10" borderId="0" xfId="0" applyFont="1" applyFill="1" applyAlignment="1">
      <alignment horizontal="centerContinuous" vertical="center" wrapText="1"/>
    </xf>
    <xf numFmtId="0" fontId="5" fillId="8" borderId="0" xfId="0" applyFont="1" applyFill="1" applyAlignment="1">
      <alignment horizontal="centerContinuous" vertical="center" wrapText="1"/>
    </xf>
    <xf numFmtId="0" fontId="7" fillId="7" borderId="0" xfId="0" applyFont="1" applyFill="1" applyAlignment="1" applyProtection="1">
      <alignment horizontal="center" vertical="center" wrapText="1"/>
      <protection locked="0"/>
    </xf>
    <xf numFmtId="0" fontId="7" fillId="7" borderId="0" xfId="0" applyFont="1" applyFill="1" applyAlignment="1" applyProtection="1">
      <alignment horizontal="center" vertical="center"/>
      <protection locked="0"/>
    </xf>
    <xf numFmtId="0" fontId="14" fillId="9" borderId="0" xfId="0" applyFont="1" applyFill="1" applyAlignment="1">
      <alignment horizontal="center" vertical="center"/>
    </xf>
    <xf numFmtId="0" fontId="5" fillId="2" borderId="0" xfId="0" applyFont="1" applyFill="1" applyAlignment="1">
      <alignment horizontal="left" vertical="center" wrapText="1"/>
    </xf>
    <xf numFmtId="1" fontId="5" fillId="9" borderId="0" xfId="0" applyNumberFormat="1" applyFont="1" applyFill="1" applyAlignment="1">
      <alignment horizontal="center" vertical="center"/>
    </xf>
    <xf numFmtId="0" fontId="11" fillId="3" borderId="0" xfId="0" applyFont="1" applyFill="1" applyAlignment="1">
      <alignment horizontal="center" vertical="center"/>
    </xf>
    <xf numFmtId="0" fontId="11" fillId="2" borderId="0" xfId="0" applyFont="1" applyFill="1" applyAlignment="1">
      <alignment horizontal="center" vertical="center" wrapText="1"/>
    </xf>
    <xf numFmtId="0" fontId="8" fillId="6" borderId="0" xfId="0" applyFont="1" applyFill="1" applyAlignment="1">
      <alignment horizontal="center" vertical="center"/>
    </xf>
    <xf numFmtId="0" fontId="5" fillId="4" borderId="0" xfId="0" applyFont="1" applyFill="1" applyAlignment="1">
      <alignment horizontal="left" vertical="center" wrapText="1"/>
    </xf>
  </cellXfs>
  <cellStyles count="2">
    <cellStyle name="Lien hypertexte" xfId="1" builtinId="8"/>
    <cellStyle name="Normal" xfId="0" builtinId="0"/>
  </cellStyles>
  <dxfs count="1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1</xdr:col>
      <xdr:colOff>35609</xdr:colOff>
      <xdr:row>1</xdr:row>
      <xdr:rowOff>23738</xdr:rowOff>
    </xdr:from>
    <xdr:to>
      <xdr:col>3</xdr:col>
      <xdr:colOff>159529</xdr:colOff>
      <xdr:row>4</xdr:row>
      <xdr:rowOff>166168</xdr:rowOff>
    </xdr:to>
    <xdr:pic>
      <xdr:nvPicPr>
        <xdr:cNvPr id="2" name="Image 1">
          <a:extLst>
            <a:ext uri="{FF2B5EF4-FFF2-40B4-BE49-F238E27FC236}">
              <a16:creationId xmlns:a16="http://schemas.microsoft.com/office/drawing/2014/main" id="{8DFE4923-0EF0-AE43-8DF9-F8C70B8A45AF}"/>
            </a:ext>
          </a:extLst>
        </xdr:cNvPr>
        <xdr:cNvPicPr>
          <a:picLocks noChangeAspect="1"/>
        </xdr:cNvPicPr>
      </xdr:nvPicPr>
      <xdr:blipFill>
        <a:blip xmlns:r="http://schemas.openxmlformats.org/officeDocument/2006/relationships" r:embed="rId1"/>
        <a:stretch>
          <a:fillRect/>
        </a:stretch>
      </xdr:blipFill>
      <xdr:spPr>
        <a:xfrm>
          <a:off x="866450" y="237383"/>
          <a:ext cx="800462" cy="74775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73838</xdr:colOff>
      <xdr:row>1</xdr:row>
      <xdr:rowOff>88604</xdr:rowOff>
    </xdr:from>
    <xdr:to>
      <xdr:col>2</xdr:col>
      <xdr:colOff>413220</xdr:colOff>
      <xdr:row>5</xdr:row>
      <xdr:rowOff>102878</xdr:rowOff>
    </xdr:to>
    <xdr:pic>
      <xdr:nvPicPr>
        <xdr:cNvPr id="2" name="Image 1">
          <a:extLst>
            <a:ext uri="{FF2B5EF4-FFF2-40B4-BE49-F238E27FC236}">
              <a16:creationId xmlns:a16="http://schemas.microsoft.com/office/drawing/2014/main" id="{A8107118-9482-3D4D-B15F-B4F9CFD6098A}"/>
            </a:ext>
          </a:extLst>
        </xdr:cNvPr>
        <xdr:cNvPicPr>
          <a:picLocks noChangeAspect="1"/>
        </xdr:cNvPicPr>
      </xdr:nvPicPr>
      <xdr:blipFill>
        <a:blip xmlns:r="http://schemas.openxmlformats.org/officeDocument/2006/relationships" r:embed="rId1"/>
        <a:stretch>
          <a:fillRect/>
        </a:stretch>
      </xdr:blipFill>
      <xdr:spPr>
        <a:xfrm>
          <a:off x="900815" y="310116"/>
          <a:ext cx="900545" cy="8412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46182</xdr:colOff>
      <xdr:row>1</xdr:row>
      <xdr:rowOff>34635</xdr:rowOff>
    </xdr:from>
    <xdr:to>
      <xdr:col>2</xdr:col>
      <xdr:colOff>392545</xdr:colOff>
      <xdr:row>5</xdr:row>
      <xdr:rowOff>44613</xdr:rowOff>
    </xdr:to>
    <xdr:pic>
      <xdr:nvPicPr>
        <xdr:cNvPr id="2" name="Image 1">
          <a:extLst>
            <a:ext uri="{FF2B5EF4-FFF2-40B4-BE49-F238E27FC236}">
              <a16:creationId xmlns:a16="http://schemas.microsoft.com/office/drawing/2014/main" id="{661B00A6-114E-B46E-6007-1D4BE44E15FA}"/>
            </a:ext>
          </a:extLst>
        </xdr:cNvPr>
        <xdr:cNvPicPr>
          <a:picLocks noChangeAspect="1"/>
        </xdr:cNvPicPr>
      </xdr:nvPicPr>
      <xdr:blipFill>
        <a:blip xmlns:r="http://schemas.openxmlformats.org/officeDocument/2006/relationships" r:embed="rId1"/>
        <a:stretch>
          <a:fillRect/>
        </a:stretch>
      </xdr:blipFill>
      <xdr:spPr>
        <a:xfrm>
          <a:off x="450273" y="253999"/>
          <a:ext cx="900545" cy="841250"/>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hyperlink" Target="https://www.legifrance.gouv.fr/codes/article_lc/LEGIARTI000050547301" TargetMode="External"/><Relationship Id="rId2" Type="http://schemas.openxmlformats.org/officeDocument/2006/relationships/hyperlink" Target="https://www.legifrance.gouv.fr/codes/article_lc/LEGIARTI000050547299" TargetMode="External"/><Relationship Id="rId1" Type="http://schemas.openxmlformats.org/officeDocument/2006/relationships/hyperlink" Target="https://www.legifrance.gouv.fr/codes/article_lc/LEGIARTI000050547297" TargetMode="Externa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hyperlink" Target="https://www.legifrance.gouv.fr/codes/article_lc/LEGIARTI00005054761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A757C0-6401-3C40-A736-3763AF64AF8B}">
  <sheetPr>
    <tabColor rgb="FF92D050"/>
  </sheetPr>
  <dimension ref="B1:N19"/>
  <sheetViews>
    <sheetView tabSelected="1" zoomScale="107" workbookViewId="0">
      <selection activeCell="E20" sqref="E20"/>
    </sheetView>
  </sheetViews>
  <sheetFormatPr baseColWidth="10" defaultRowHeight="16" x14ac:dyDescent="0.2"/>
  <cols>
    <col min="1" max="1" width="10.83203125" style="1"/>
    <col min="2" max="2" width="2.83203125" style="1" customWidth="1"/>
    <col min="3" max="3" width="6" style="1" customWidth="1"/>
    <col min="4" max="4" width="43.1640625" style="1" customWidth="1"/>
    <col min="5" max="5" width="9.33203125" style="1" customWidth="1"/>
    <col min="6" max="6" width="9" style="1" customWidth="1"/>
    <col min="7" max="7" width="36.6640625" style="1" customWidth="1"/>
    <col min="8" max="8" width="9.83203125" style="1" customWidth="1"/>
    <col min="9" max="9" width="9" style="1" bestFit="1" customWidth="1"/>
    <col min="10" max="10" width="26.5" style="1" customWidth="1"/>
    <col min="11" max="11" width="7.83203125" style="1" customWidth="1"/>
    <col min="12" max="12" width="9.1640625" style="1" customWidth="1"/>
    <col min="13" max="13" width="9" style="1" bestFit="1" customWidth="1"/>
    <col min="14" max="14" width="10.83203125" style="1"/>
    <col min="15" max="15" width="26.5" style="1" bestFit="1" customWidth="1"/>
    <col min="16" max="16" width="10.83203125" style="1"/>
    <col min="17" max="17" width="12.83203125" style="1" bestFit="1" customWidth="1"/>
    <col min="18" max="16384" width="10.83203125" style="1"/>
  </cols>
  <sheetData>
    <row r="1" spans="2:14" ht="17" thickBot="1" x14ac:dyDescent="0.25"/>
    <row r="2" spans="2:14" x14ac:dyDescent="0.2">
      <c r="B2" s="27"/>
      <c r="C2" s="28"/>
      <c r="D2" s="28"/>
      <c r="E2" s="28"/>
      <c r="F2" s="28"/>
      <c r="G2" s="28"/>
      <c r="H2" s="28"/>
      <c r="I2" s="28"/>
      <c r="J2" s="28"/>
      <c r="K2" s="28"/>
      <c r="L2" s="28"/>
      <c r="M2" s="29"/>
    </row>
    <row r="3" spans="2:14" x14ac:dyDescent="0.2">
      <c r="B3" s="13"/>
      <c r="C3" s="2"/>
      <c r="D3" s="58" t="s">
        <v>50</v>
      </c>
      <c r="E3" s="58"/>
      <c r="F3" s="58"/>
      <c r="G3" s="58"/>
      <c r="H3" s="58"/>
      <c r="I3" s="58"/>
      <c r="J3" s="58"/>
      <c r="K3" s="58"/>
      <c r="L3" s="58"/>
      <c r="M3" s="14"/>
    </row>
    <row r="4" spans="2:14" x14ac:dyDescent="0.2">
      <c r="B4" s="13"/>
      <c r="C4" s="2"/>
      <c r="D4" s="58"/>
      <c r="E4" s="58"/>
      <c r="F4" s="58"/>
      <c r="G4" s="58"/>
      <c r="H4" s="58"/>
      <c r="I4" s="58"/>
      <c r="J4" s="58"/>
      <c r="K4" s="58"/>
      <c r="L4" s="58"/>
      <c r="M4" s="14"/>
    </row>
    <row r="5" spans="2:14" x14ac:dyDescent="0.2">
      <c r="B5" s="13"/>
      <c r="C5" s="2"/>
      <c r="D5" s="2"/>
      <c r="E5" s="2"/>
      <c r="F5" s="2"/>
      <c r="G5" s="2"/>
      <c r="H5" s="2"/>
      <c r="I5" s="2"/>
      <c r="J5" s="2"/>
      <c r="K5" s="2"/>
      <c r="L5" s="2"/>
      <c r="M5" s="14"/>
    </row>
    <row r="6" spans="2:14" ht="38" x14ac:dyDescent="0.2">
      <c r="B6" s="13"/>
      <c r="C6" s="2"/>
      <c r="D6" s="54" t="s">
        <v>23</v>
      </c>
      <c r="E6" s="9"/>
      <c r="F6" s="9"/>
      <c r="G6" s="9"/>
      <c r="H6" s="9"/>
      <c r="I6" s="30"/>
      <c r="J6" s="55" t="s">
        <v>24</v>
      </c>
      <c r="K6" s="49"/>
      <c r="L6" s="49"/>
      <c r="M6" s="14"/>
    </row>
    <row r="7" spans="2:14" x14ac:dyDescent="0.2">
      <c r="B7" s="13"/>
      <c r="D7" s="2"/>
      <c r="E7" s="2"/>
      <c r="F7" s="2"/>
      <c r="G7" s="2"/>
      <c r="H7" s="2"/>
      <c r="I7" s="2"/>
      <c r="J7" s="2"/>
      <c r="K7" s="2"/>
      <c r="L7" s="2"/>
      <c r="M7" s="14"/>
    </row>
    <row r="8" spans="2:14" ht="35" customHeight="1" x14ac:dyDescent="0.2">
      <c r="B8" s="13"/>
      <c r="C8" s="11" t="s">
        <v>17</v>
      </c>
      <c r="D8" s="62" t="s">
        <v>61</v>
      </c>
      <c r="E8" s="62"/>
      <c r="F8" s="11" t="s">
        <v>18</v>
      </c>
      <c r="G8" s="63" t="s">
        <v>25</v>
      </c>
      <c r="H8" s="63"/>
      <c r="I8" s="31" t="s">
        <v>19</v>
      </c>
      <c r="J8" s="61" t="s">
        <v>15</v>
      </c>
      <c r="K8" s="61"/>
      <c r="L8" s="61"/>
      <c r="M8" s="14"/>
      <c r="N8" s="2"/>
    </row>
    <row r="9" spans="2:14" ht="16" customHeight="1" x14ac:dyDescent="0.2">
      <c r="B9" s="13"/>
      <c r="C9" s="2"/>
      <c r="D9" s="2"/>
      <c r="E9" s="2"/>
      <c r="F9" s="2"/>
      <c r="G9" s="2"/>
      <c r="H9" s="2"/>
      <c r="I9" s="2"/>
      <c r="J9" s="22"/>
      <c r="K9" s="22"/>
      <c r="L9" s="50" t="s">
        <v>26</v>
      </c>
      <c r="M9" s="14"/>
      <c r="N9" s="2"/>
    </row>
    <row r="10" spans="2:14" ht="19" x14ac:dyDescent="0.2">
      <c r="B10" s="13"/>
      <c r="C10" s="2"/>
      <c r="D10" s="3" t="s">
        <v>0</v>
      </c>
      <c r="E10" s="56">
        <v>0</v>
      </c>
      <c r="F10" s="32"/>
      <c r="G10" s="15" t="s">
        <v>13</v>
      </c>
      <c r="H10" s="56">
        <v>0</v>
      </c>
      <c r="I10" s="2"/>
      <c r="J10" s="23" t="s">
        <v>16</v>
      </c>
      <c r="K10" s="57">
        <v>0</v>
      </c>
      <c r="L10" s="51" t="str">
        <f>IF(OR(K10&lt;E14,K10&gt;E15,ISODD(K10)),"NON","OK")</f>
        <v>OK</v>
      </c>
      <c r="M10" s="19"/>
      <c r="N10" s="2"/>
    </row>
    <row r="11" spans="2:14" ht="20" x14ac:dyDescent="0.2">
      <c r="B11" s="13"/>
      <c r="C11" s="2"/>
      <c r="D11" s="59" t="s">
        <v>21</v>
      </c>
      <c r="E11" s="59"/>
      <c r="F11" s="32"/>
      <c r="G11" s="15" t="s">
        <v>14</v>
      </c>
      <c r="H11" s="5">
        <f>100-H10</f>
        <v>100</v>
      </c>
      <c r="I11" s="2"/>
      <c r="J11" s="24"/>
      <c r="K11" s="16"/>
      <c r="L11" s="6"/>
      <c r="M11" s="19"/>
      <c r="N11" s="2"/>
    </row>
    <row r="12" spans="2:14" ht="19" customHeight="1" x14ac:dyDescent="0.2">
      <c r="B12" s="13"/>
      <c r="C12" s="2"/>
      <c r="D12" s="59"/>
      <c r="E12" s="59"/>
      <c r="F12" s="32"/>
      <c r="G12" s="4"/>
      <c r="H12" s="5"/>
      <c r="I12" s="2"/>
      <c r="J12" s="23" t="s">
        <v>4</v>
      </c>
      <c r="K12" s="8"/>
      <c r="L12" s="23" t="s">
        <v>12</v>
      </c>
      <c r="M12" s="19"/>
      <c r="N12" s="2"/>
    </row>
    <row r="13" spans="2:14" ht="20" customHeight="1" x14ac:dyDescent="0.2">
      <c r="B13" s="13"/>
      <c r="C13" s="2"/>
      <c r="D13" s="12" t="s">
        <v>1</v>
      </c>
      <c r="E13" s="10">
        <f>E10*2</f>
        <v>0</v>
      </c>
      <c r="F13" s="5"/>
      <c r="G13" s="4"/>
      <c r="H13" s="5"/>
      <c r="I13" s="2"/>
      <c r="J13" s="25" t="s">
        <v>2</v>
      </c>
      <c r="K13" s="7">
        <f>ROUNDUP(K10*H10/100,0)</f>
        <v>0</v>
      </c>
      <c r="L13" s="60">
        <f>K13+K14</f>
        <v>0</v>
      </c>
      <c r="M13" s="19"/>
      <c r="N13" s="2"/>
    </row>
    <row r="14" spans="2:14" ht="19" x14ac:dyDescent="0.2">
      <c r="B14" s="13"/>
      <c r="C14" s="2"/>
      <c r="D14" s="12" t="s">
        <v>20</v>
      </c>
      <c r="E14" s="20">
        <f>EVEN(E13*0.67)</f>
        <v>0</v>
      </c>
      <c r="F14" s="8"/>
      <c r="G14" s="8"/>
      <c r="H14" s="8"/>
      <c r="I14" s="8"/>
      <c r="J14" s="25" t="s">
        <v>3</v>
      </c>
      <c r="K14" s="7">
        <f>K10-K13</f>
        <v>0</v>
      </c>
      <c r="L14" s="60"/>
      <c r="M14" s="19"/>
      <c r="N14" s="2"/>
    </row>
    <row r="15" spans="2:14" ht="19" x14ac:dyDescent="0.2">
      <c r="B15" s="13"/>
      <c r="C15" s="2"/>
      <c r="D15" s="12" t="s">
        <v>22</v>
      </c>
      <c r="E15" s="10">
        <f>E13*2</f>
        <v>0</v>
      </c>
      <c r="F15" s="8"/>
      <c r="G15" s="8"/>
      <c r="H15" s="8"/>
      <c r="I15" s="8"/>
      <c r="J15" s="26"/>
      <c r="K15" s="8"/>
      <c r="L15" s="2"/>
      <c r="M15" s="19"/>
      <c r="N15" s="2"/>
    </row>
    <row r="16" spans="2:14" ht="18" x14ac:dyDescent="0.2">
      <c r="B16" s="13"/>
      <c r="C16" s="2"/>
      <c r="D16" s="8"/>
      <c r="E16" s="8"/>
      <c r="F16" s="8"/>
      <c r="G16" s="8"/>
      <c r="H16" s="8"/>
      <c r="I16" s="8"/>
      <c r="J16" s="23" t="s">
        <v>5</v>
      </c>
      <c r="K16" s="8"/>
      <c r="L16" s="23" t="s">
        <v>12</v>
      </c>
      <c r="M16" s="19"/>
      <c r="N16" s="2"/>
    </row>
    <row r="17" spans="2:14" ht="18" x14ac:dyDescent="0.2">
      <c r="B17" s="13"/>
      <c r="C17" s="2"/>
      <c r="D17" s="35"/>
      <c r="E17" s="8"/>
      <c r="F17" s="8"/>
      <c r="G17" s="8"/>
      <c r="H17" s="8"/>
      <c r="I17" s="8"/>
      <c r="J17" s="25" t="s">
        <v>2</v>
      </c>
      <c r="K17" s="7">
        <f>ROUNDDOWN(K10*H10/100,0)</f>
        <v>0</v>
      </c>
      <c r="L17" s="60">
        <f>K17+K18</f>
        <v>0</v>
      </c>
      <c r="M17" s="19"/>
      <c r="N17" s="2"/>
    </row>
    <row r="18" spans="2:14" ht="18" x14ac:dyDescent="0.2">
      <c r="B18" s="13"/>
      <c r="C18" s="2"/>
      <c r="E18" s="8"/>
      <c r="F18" s="8"/>
      <c r="G18" s="8"/>
      <c r="H18" s="8"/>
      <c r="I18" s="8"/>
      <c r="J18" s="25" t="s">
        <v>3</v>
      </c>
      <c r="K18" s="7">
        <f>K10-K17</f>
        <v>0</v>
      </c>
      <c r="L18" s="60"/>
      <c r="M18" s="19"/>
      <c r="N18" s="2"/>
    </row>
    <row r="19" spans="2:14" ht="18" customHeight="1" thickBot="1" x14ac:dyDescent="0.25">
      <c r="B19" s="21"/>
      <c r="C19" s="33"/>
      <c r="D19" s="33"/>
      <c r="E19" s="17"/>
      <c r="F19" s="17"/>
      <c r="G19" s="17"/>
      <c r="H19" s="17"/>
      <c r="I19" s="17"/>
      <c r="J19" s="17"/>
      <c r="K19" s="17"/>
      <c r="L19" s="17"/>
      <c r="M19" s="18"/>
      <c r="N19" s="2"/>
    </row>
  </sheetData>
  <sheetProtection algorithmName="SHA-512" hashValue="A7Mo9LrD+5jwC9aVJ4Z8k+wZhSDPaaTjLYUaf/0V376SD4EEaMGAp3bIG+/cji6T1gbjQNDXQHhAd1pbnQYq9Q==" saltValue="WS++3tRk1oTQ8r0tEcbYMg==" spinCount="100000" sheet="1" objects="1" scenarios="1"/>
  <mergeCells count="7">
    <mergeCell ref="D3:L4"/>
    <mergeCell ref="D11:E12"/>
    <mergeCell ref="L13:L14"/>
    <mergeCell ref="L17:L18"/>
    <mergeCell ref="J8:L8"/>
    <mergeCell ref="D8:E8"/>
    <mergeCell ref="G8:H8"/>
  </mergeCells>
  <conditionalFormatting sqref="F13">
    <cfRule type="containsText" dxfId="14" priority="17" operator="containsText" text="OK">
      <formula>NOT(ISERROR(SEARCH("OK",F13)))</formula>
    </cfRule>
  </conditionalFormatting>
  <conditionalFormatting sqref="K10">
    <cfRule type="cellIs" dxfId="13" priority="11" operator="equal">
      <formula>IF(OR(K10&lt;E14,K10&gt;E15,ISODD(K10)),"NON","OK")</formula>
    </cfRule>
  </conditionalFormatting>
  <conditionalFormatting sqref="L10">
    <cfRule type="containsText" dxfId="12" priority="12" operator="containsText" text="NON">
      <formula>NOT(ISERROR(SEARCH("NON",L10)))</formula>
    </cfRule>
  </conditionalFormatting>
  <conditionalFormatting sqref="L13">
    <cfRule type="cellIs" dxfId="11" priority="14" operator="notEqual">
      <formula>$K$10</formula>
    </cfRule>
  </conditionalFormatting>
  <conditionalFormatting sqref="L17">
    <cfRule type="cellIs" dxfId="10" priority="13" operator="notEqual">
      <formula>$K$10</formula>
    </cfRule>
  </conditionalFormatting>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ACA367-0F9D-AF44-9DBF-4032C4F8EF6E}">
  <sheetPr>
    <tabColor rgb="FF92D050"/>
  </sheetPr>
  <dimension ref="A1:B7"/>
  <sheetViews>
    <sheetView topLeftCell="A6" workbookViewId="0">
      <selection activeCell="B34" sqref="B34"/>
    </sheetView>
  </sheetViews>
  <sheetFormatPr baseColWidth="10" defaultRowHeight="16" x14ac:dyDescent="0.2"/>
  <cols>
    <col min="1" max="1" width="10.83203125" style="1"/>
    <col min="2" max="2" width="90.5" style="37" customWidth="1"/>
    <col min="3" max="16384" width="10.83203125" style="1"/>
  </cols>
  <sheetData>
    <row r="1" spans="1:2" ht="20" x14ac:dyDescent="0.2">
      <c r="A1" s="47" t="s">
        <v>49</v>
      </c>
      <c r="B1" s="48" t="s">
        <v>6</v>
      </c>
    </row>
    <row r="2" spans="1:2" x14ac:dyDescent="0.2">
      <c r="A2" s="13"/>
      <c r="B2" s="40"/>
    </row>
    <row r="3" spans="1:2" ht="17" x14ac:dyDescent="0.2">
      <c r="A3" s="13"/>
      <c r="B3" s="41" t="s">
        <v>7</v>
      </c>
    </row>
    <row r="4" spans="1:2" ht="51" x14ac:dyDescent="0.2">
      <c r="A4" s="13"/>
      <c r="B4" s="41" t="s">
        <v>8</v>
      </c>
    </row>
    <row r="5" spans="1:2" ht="17" x14ac:dyDescent="0.2">
      <c r="A5" s="13"/>
      <c r="B5" s="41" t="s">
        <v>9</v>
      </c>
    </row>
    <row r="6" spans="1:2" ht="51" x14ac:dyDescent="0.2">
      <c r="A6" s="13"/>
      <c r="B6" s="41" t="s">
        <v>10</v>
      </c>
    </row>
    <row r="7" spans="1:2" ht="52" thickBot="1" x14ac:dyDescent="0.25">
      <c r="A7" s="21"/>
      <c r="B7" s="42" t="s">
        <v>11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932F9D-5CFE-C443-8A95-C8721340A9D8}">
  <sheetPr>
    <tabColor rgb="FFFFC000"/>
  </sheetPr>
  <dimension ref="B1:M30"/>
  <sheetViews>
    <sheetView zoomScale="86" workbookViewId="0">
      <selection activeCell="D12" sqref="D12:E13"/>
    </sheetView>
  </sheetViews>
  <sheetFormatPr baseColWidth="10" defaultRowHeight="16" x14ac:dyDescent="0.2"/>
  <cols>
    <col min="1" max="1" width="10.83203125" style="1"/>
    <col min="2" max="2" width="7.33203125" style="1" customWidth="1"/>
    <col min="3" max="3" width="8.83203125" style="1" customWidth="1"/>
    <col min="4" max="4" width="43.1640625" style="1" customWidth="1"/>
    <col min="5" max="5" width="9.33203125" style="1" customWidth="1"/>
    <col min="6" max="6" width="9" style="1" customWidth="1"/>
    <col min="7" max="7" width="36.6640625" style="1" customWidth="1"/>
    <col min="8" max="8" width="12" style="1" customWidth="1"/>
    <col min="9" max="9" width="9" style="1" bestFit="1" customWidth="1"/>
    <col min="10" max="10" width="26.5" style="1" customWidth="1"/>
    <col min="11" max="11" width="7.83203125" style="1" customWidth="1"/>
    <col min="12" max="12" width="11.5" style="1" customWidth="1"/>
    <col min="13" max="13" width="4.1640625" style="1" customWidth="1"/>
    <col min="14" max="16384" width="10.83203125" style="1"/>
  </cols>
  <sheetData>
    <row r="1" spans="2:13" ht="17" thickBot="1" x14ac:dyDescent="0.25"/>
    <row r="2" spans="2:13" x14ac:dyDescent="0.2">
      <c r="B2" s="27"/>
      <c r="C2" s="28"/>
      <c r="D2" s="28"/>
      <c r="E2" s="28"/>
      <c r="F2" s="28"/>
      <c r="G2" s="28"/>
      <c r="H2" s="28"/>
      <c r="I2" s="28"/>
      <c r="J2" s="28"/>
      <c r="K2" s="28"/>
      <c r="L2" s="28"/>
      <c r="M2" s="29"/>
    </row>
    <row r="3" spans="2:13" x14ac:dyDescent="0.2">
      <c r="B3" s="13"/>
      <c r="C3" s="2"/>
      <c r="D3" s="58" t="s">
        <v>51</v>
      </c>
      <c r="E3" s="58"/>
      <c r="F3" s="58"/>
      <c r="G3" s="58"/>
      <c r="H3" s="58"/>
      <c r="I3" s="58"/>
      <c r="J3" s="58"/>
      <c r="K3" s="58"/>
      <c r="L3" s="58"/>
      <c r="M3" s="14"/>
    </row>
    <row r="4" spans="2:13" x14ac:dyDescent="0.2">
      <c r="B4" s="13"/>
      <c r="C4" s="2"/>
      <c r="D4" s="58"/>
      <c r="E4" s="58"/>
      <c r="F4" s="58"/>
      <c r="G4" s="58"/>
      <c r="H4" s="58"/>
      <c r="I4" s="58"/>
      <c r="J4" s="58"/>
      <c r="K4" s="58"/>
      <c r="L4" s="58"/>
      <c r="M4" s="14"/>
    </row>
    <row r="5" spans="2:13" x14ac:dyDescent="0.2">
      <c r="B5" s="13"/>
      <c r="C5" s="2"/>
      <c r="D5" s="2"/>
      <c r="E5" s="2"/>
      <c r="F5" s="2"/>
      <c r="G5" s="2"/>
      <c r="H5" s="2"/>
      <c r="I5" s="2"/>
      <c r="J5" s="2"/>
      <c r="K5" s="2"/>
      <c r="L5" s="2"/>
      <c r="M5" s="14"/>
    </row>
    <row r="6" spans="2:13" ht="38" x14ac:dyDescent="0.2">
      <c r="B6" s="13"/>
      <c r="C6" s="2"/>
      <c r="D6" s="54" t="s">
        <v>23</v>
      </c>
      <c r="E6" s="9"/>
      <c r="F6" s="9"/>
      <c r="G6" s="9"/>
      <c r="H6" s="9"/>
      <c r="I6" s="30"/>
      <c r="J6" s="55" t="s">
        <v>24</v>
      </c>
      <c r="K6" s="49"/>
      <c r="L6" s="49"/>
      <c r="M6" s="14"/>
    </row>
    <row r="7" spans="2:13" x14ac:dyDescent="0.2">
      <c r="B7" s="13"/>
      <c r="D7" s="2"/>
      <c r="E7" s="2"/>
      <c r="F7" s="2"/>
      <c r="G7" s="2"/>
      <c r="H7" s="2"/>
      <c r="I7" s="2"/>
      <c r="J7" s="2"/>
      <c r="K7" s="2"/>
      <c r="L7" s="2"/>
      <c r="M7" s="14"/>
    </row>
    <row r="8" spans="2:13" ht="26" customHeight="1" x14ac:dyDescent="0.2">
      <c r="B8" s="13"/>
      <c r="C8" s="11" t="s">
        <v>17</v>
      </c>
      <c r="D8" s="62" t="s">
        <v>54</v>
      </c>
      <c r="E8" s="62"/>
      <c r="F8" s="11" t="s">
        <v>18</v>
      </c>
      <c r="G8" s="63" t="s">
        <v>25</v>
      </c>
      <c r="H8" s="63"/>
      <c r="I8" s="31" t="s">
        <v>19</v>
      </c>
      <c r="J8" s="61" t="s">
        <v>15</v>
      </c>
      <c r="K8" s="61"/>
      <c r="L8" s="61"/>
      <c r="M8" s="14"/>
    </row>
    <row r="9" spans="2:13" x14ac:dyDescent="0.2">
      <c r="B9" s="13"/>
      <c r="C9" s="2"/>
      <c r="D9" s="2"/>
      <c r="E9" s="2"/>
      <c r="F9" s="2"/>
      <c r="G9" s="2"/>
      <c r="H9" s="2"/>
      <c r="I9" s="2"/>
      <c r="J9" s="22"/>
      <c r="K9" s="22"/>
      <c r="L9" s="22"/>
      <c r="M9" s="14"/>
    </row>
    <row r="10" spans="2:13" ht="19" x14ac:dyDescent="0.2">
      <c r="B10" s="13"/>
      <c r="C10" s="2"/>
      <c r="D10" s="3" t="s">
        <v>0</v>
      </c>
      <c r="E10" s="56">
        <v>0</v>
      </c>
      <c r="F10" s="32"/>
      <c r="G10" s="15" t="s">
        <v>13</v>
      </c>
      <c r="H10" s="56">
        <v>0</v>
      </c>
      <c r="I10" s="2"/>
      <c r="J10" s="23" t="s">
        <v>16</v>
      </c>
      <c r="K10" s="57">
        <v>0</v>
      </c>
      <c r="L10" s="53"/>
      <c r="M10" s="19"/>
    </row>
    <row r="11" spans="2:13" ht="20" x14ac:dyDescent="0.2">
      <c r="B11" s="13"/>
      <c r="C11" s="2"/>
      <c r="F11" s="32"/>
      <c r="G11" s="15" t="s">
        <v>14</v>
      </c>
      <c r="H11" s="5">
        <f>100-H10</f>
        <v>100</v>
      </c>
      <c r="I11" s="2"/>
      <c r="J11" s="24"/>
      <c r="K11" s="16"/>
      <c r="L11" s="6"/>
      <c r="M11" s="19"/>
    </row>
    <row r="12" spans="2:13" ht="18" customHeight="1" x14ac:dyDescent="0.2">
      <c r="B12" s="13"/>
      <c r="C12" s="2"/>
      <c r="D12" s="59" t="s">
        <v>21</v>
      </c>
      <c r="E12" s="59"/>
      <c r="F12" s="32"/>
      <c r="G12" s="4"/>
      <c r="H12" s="5"/>
      <c r="I12" s="2"/>
      <c r="J12" s="23" t="s">
        <v>4</v>
      </c>
      <c r="K12" s="8"/>
      <c r="L12" s="23" t="s">
        <v>12</v>
      </c>
      <c r="M12" s="19"/>
    </row>
    <row r="13" spans="2:13" ht="18" customHeight="1" x14ac:dyDescent="0.2">
      <c r="B13" s="13"/>
      <c r="C13" s="2"/>
      <c r="D13" s="59"/>
      <c r="E13" s="59"/>
      <c r="F13" s="5"/>
      <c r="G13" s="4"/>
      <c r="H13" s="5"/>
      <c r="I13" s="2"/>
      <c r="J13" s="25" t="s">
        <v>2</v>
      </c>
      <c r="K13" s="7">
        <f>ROUNDUP(K10*H10/100,0)</f>
        <v>0</v>
      </c>
      <c r="L13" s="60">
        <f>K13+K14</f>
        <v>0</v>
      </c>
      <c r="M13" s="19"/>
    </row>
    <row r="14" spans="2:13" ht="19" x14ac:dyDescent="0.2">
      <c r="B14" s="13"/>
      <c r="C14" s="2"/>
      <c r="D14" s="12" t="s">
        <v>1</v>
      </c>
      <c r="E14" s="10">
        <f>E10*2</f>
        <v>0</v>
      </c>
      <c r="F14" s="8"/>
      <c r="G14" s="8"/>
      <c r="H14" s="8"/>
      <c r="I14" s="8"/>
      <c r="J14" s="25" t="s">
        <v>3</v>
      </c>
      <c r="K14" s="7">
        <f>K10-K13</f>
        <v>0</v>
      </c>
      <c r="L14" s="60"/>
      <c r="M14" s="19"/>
    </row>
    <row r="15" spans="2:13" ht="18" x14ac:dyDescent="0.2">
      <c r="B15" s="13"/>
      <c r="C15" s="2"/>
      <c r="D15" s="2"/>
      <c r="F15" s="8"/>
      <c r="G15" s="8"/>
      <c r="H15" s="8"/>
      <c r="I15" s="8"/>
      <c r="J15" s="26"/>
      <c r="K15" s="8"/>
      <c r="L15" s="2"/>
      <c r="M15" s="19"/>
    </row>
    <row r="16" spans="2:13" ht="32" customHeight="1" x14ac:dyDescent="0.2">
      <c r="B16" s="13"/>
      <c r="C16" s="2"/>
      <c r="D16" s="64" t="s">
        <v>60</v>
      </c>
      <c r="E16" s="64"/>
      <c r="F16" s="8"/>
      <c r="G16" s="8"/>
      <c r="H16" s="8"/>
      <c r="I16" s="8"/>
      <c r="J16" s="23" t="s">
        <v>5</v>
      </c>
      <c r="K16" s="8"/>
      <c r="L16" s="23" t="s">
        <v>12</v>
      </c>
      <c r="M16" s="19"/>
    </row>
    <row r="17" spans="2:13" ht="18" hidden="1" customHeight="1" x14ac:dyDescent="0.2">
      <c r="B17" s="13"/>
      <c r="C17" s="2"/>
      <c r="D17" s="64"/>
      <c r="E17" s="64"/>
      <c r="F17" s="2"/>
      <c r="G17" s="8"/>
      <c r="H17" s="8"/>
      <c r="I17" s="8"/>
      <c r="J17" s="25" t="s">
        <v>2</v>
      </c>
      <c r="K17" s="7">
        <f>ROUNDDOWN(K10*H10/100,0)</f>
        <v>0</v>
      </c>
      <c r="L17" s="7" t="e">
        <f>K17+#REF!</f>
        <v>#REF!</v>
      </c>
      <c r="M17" s="19"/>
    </row>
    <row r="18" spans="2:13" ht="18" customHeight="1" x14ac:dyDescent="0.2">
      <c r="B18" s="13"/>
      <c r="C18" s="2"/>
      <c r="D18" s="12" t="s">
        <v>55</v>
      </c>
      <c r="E18" s="10">
        <v>2</v>
      </c>
      <c r="F18" s="2"/>
      <c r="G18" s="8"/>
      <c r="H18" s="8"/>
      <c r="I18" s="8"/>
      <c r="J18" s="25" t="s">
        <v>2</v>
      </c>
      <c r="K18" s="7">
        <f>ROUNDDOWN(K10*H10/100,0)</f>
        <v>0</v>
      </c>
      <c r="L18" s="60">
        <f>K18+K19</f>
        <v>0</v>
      </c>
      <c r="M18" s="19"/>
    </row>
    <row r="19" spans="2:13" ht="19" x14ac:dyDescent="0.2">
      <c r="B19" s="13"/>
      <c r="C19" s="2"/>
      <c r="D19" s="12" t="s">
        <v>56</v>
      </c>
      <c r="E19" s="10">
        <v>4</v>
      </c>
      <c r="F19" s="2"/>
      <c r="G19" s="8"/>
      <c r="H19" s="8"/>
      <c r="I19" s="8"/>
      <c r="J19" s="25" t="s">
        <v>3</v>
      </c>
      <c r="K19" s="7">
        <f>K10-K18</f>
        <v>0</v>
      </c>
      <c r="L19" s="60"/>
      <c r="M19" s="19"/>
    </row>
    <row r="20" spans="2:13" ht="19" x14ac:dyDescent="0.2">
      <c r="B20" s="13"/>
      <c r="C20" s="2"/>
      <c r="D20" s="12" t="s">
        <v>57</v>
      </c>
      <c r="E20" s="10">
        <v>6</v>
      </c>
      <c r="F20" s="2"/>
      <c r="G20" s="8"/>
      <c r="H20" s="8"/>
      <c r="I20" s="8"/>
      <c r="J20" s="35"/>
      <c r="K20" s="7"/>
      <c r="L20" s="7"/>
      <c r="M20" s="19"/>
    </row>
    <row r="21" spans="2:13" ht="19" x14ac:dyDescent="0.2">
      <c r="B21" s="13"/>
      <c r="C21" s="2"/>
      <c r="D21" s="12" t="s">
        <v>58</v>
      </c>
      <c r="E21" s="10">
        <v>8</v>
      </c>
      <c r="F21" s="2"/>
      <c r="G21" s="8"/>
      <c r="H21" s="8"/>
      <c r="I21" s="8"/>
      <c r="J21" s="35"/>
      <c r="K21" s="7"/>
      <c r="L21" s="7"/>
      <c r="M21" s="19"/>
    </row>
    <row r="22" spans="2:13" ht="19" x14ac:dyDescent="0.2">
      <c r="B22" s="13"/>
      <c r="C22" s="2"/>
      <c r="D22" s="12" t="s">
        <v>59</v>
      </c>
      <c r="E22" s="10">
        <v>10</v>
      </c>
      <c r="F22" s="8"/>
      <c r="G22" s="8"/>
      <c r="H22" s="8"/>
      <c r="I22" s="8"/>
      <c r="J22" s="35"/>
      <c r="K22" s="7"/>
      <c r="L22" s="7"/>
      <c r="M22" s="19"/>
    </row>
    <row r="23" spans="2:13" ht="18" x14ac:dyDescent="0.2">
      <c r="B23" s="13"/>
      <c r="C23" s="2"/>
      <c r="D23" s="2"/>
      <c r="E23" s="2"/>
      <c r="F23" s="8"/>
      <c r="G23" s="8"/>
      <c r="H23" s="8"/>
      <c r="I23" s="8"/>
      <c r="J23" s="35"/>
      <c r="K23" s="7"/>
      <c r="L23" s="7"/>
      <c r="M23" s="19"/>
    </row>
    <row r="24" spans="2:13" ht="19" x14ac:dyDescent="0.2">
      <c r="B24" s="13"/>
      <c r="C24" s="2"/>
      <c r="D24" s="12" t="s">
        <v>22</v>
      </c>
      <c r="E24" s="10">
        <f>E14*2</f>
        <v>0</v>
      </c>
      <c r="F24" s="2"/>
      <c r="G24" s="2"/>
      <c r="H24" s="2"/>
      <c r="I24" s="2"/>
      <c r="J24" s="2"/>
      <c r="K24" s="2"/>
      <c r="L24" s="2"/>
      <c r="M24" s="14"/>
    </row>
    <row r="25" spans="2:13" ht="17" thickBot="1" x14ac:dyDescent="0.25">
      <c r="B25" s="21"/>
      <c r="C25" s="33"/>
      <c r="D25" s="52"/>
      <c r="E25" s="52"/>
      <c r="F25" s="33"/>
      <c r="G25" s="33"/>
      <c r="H25" s="33"/>
      <c r="I25" s="33"/>
      <c r="J25" s="33"/>
      <c r="K25" s="33"/>
      <c r="L25" s="33"/>
      <c r="M25" s="34"/>
    </row>
    <row r="26" spans="2:13" x14ac:dyDescent="0.2">
      <c r="E26" s="36"/>
    </row>
    <row r="27" spans="2:13" x14ac:dyDescent="0.2">
      <c r="E27" s="36"/>
    </row>
    <row r="28" spans="2:13" x14ac:dyDescent="0.2">
      <c r="E28" s="36"/>
    </row>
    <row r="29" spans="2:13" x14ac:dyDescent="0.2">
      <c r="E29" s="36"/>
    </row>
    <row r="30" spans="2:13" x14ac:dyDescent="0.2">
      <c r="E30" s="36"/>
    </row>
  </sheetData>
  <sheetProtection algorithmName="SHA-512" hashValue="RdLQ83RagLE3GwsTIHp9F+kmY2WfEx8QD9xpbMCll1DB7MYxj19T67nFmbdQ+HV4IQk+y+/c4iYACrVbYtfsPw==" saltValue="f2IclqWxS1BwppGeNBKWHQ==" spinCount="100000" sheet="1" objects="1" scenarios="1"/>
  <mergeCells count="8">
    <mergeCell ref="L18:L19"/>
    <mergeCell ref="D12:E13"/>
    <mergeCell ref="D16:E17"/>
    <mergeCell ref="L13:L14"/>
    <mergeCell ref="D3:L4"/>
    <mergeCell ref="D8:E8"/>
    <mergeCell ref="G8:H8"/>
    <mergeCell ref="J8:L8"/>
  </mergeCells>
  <conditionalFormatting sqref="F13">
    <cfRule type="containsText" dxfId="9" priority="20" operator="containsText" text="OK">
      <formula>NOT(ISERROR(SEARCH("OK",F13)))</formula>
    </cfRule>
  </conditionalFormatting>
  <conditionalFormatting sqref="K10">
    <cfRule type="cellIs" dxfId="8" priority="28" operator="equal">
      <formula>IF(OR(K10&lt;#REF!,K10&gt;#REF!,ISODD(K10)),"NON","OK")</formula>
    </cfRule>
  </conditionalFormatting>
  <conditionalFormatting sqref="L10">
    <cfRule type="containsText" dxfId="7" priority="17" operator="containsText" text="NON">
      <formula>NOT(ISERROR(SEARCH("NON",L10)))</formula>
    </cfRule>
  </conditionalFormatting>
  <conditionalFormatting sqref="L13">
    <cfRule type="cellIs" dxfId="6" priority="2" operator="notEqual">
      <formula>$K$10</formula>
    </cfRule>
  </conditionalFormatting>
  <conditionalFormatting sqref="L17:L18">
    <cfRule type="cellIs" dxfId="5" priority="1" operator="notEqual">
      <formula>$K$10</formula>
    </cfRule>
  </conditionalFormatting>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C070B2-6E20-FF48-8D0A-4BFACB1AC349}">
  <sheetPr>
    <tabColor rgb="FFFFC000"/>
  </sheetPr>
  <dimension ref="A1:B18"/>
  <sheetViews>
    <sheetView workbookViewId="0">
      <selection activeCell="C16" sqref="C16"/>
    </sheetView>
  </sheetViews>
  <sheetFormatPr baseColWidth="10" defaultColWidth="43.6640625" defaultRowHeight="16" x14ac:dyDescent="0.2"/>
  <cols>
    <col min="1" max="1" width="7.33203125" bestFit="1" customWidth="1"/>
    <col min="2" max="2" width="70.33203125" customWidth="1"/>
  </cols>
  <sheetData>
    <row r="1" spans="1:2" ht="21" x14ac:dyDescent="0.2">
      <c r="A1" s="46" t="s">
        <v>48</v>
      </c>
      <c r="B1" s="39" t="s">
        <v>32</v>
      </c>
    </row>
    <row r="2" spans="1:2" ht="51" x14ac:dyDescent="0.2">
      <c r="A2" s="43"/>
      <c r="B2" s="41" t="s">
        <v>33</v>
      </c>
    </row>
    <row r="3" spans="1:2" ht="17" x14ac:dyDescent="0.2">
      <c r="A3" s="43"/>
      <c r="B3" s="41" t="s">
        <v>34</v>
      </c>
    </row>
    <row r="4" spans="1:2" ht="51" x14ac:dyDescent="0.2">
      <c r="A4" s="43"/>
      <c r="B4" s="41" t="s">
        <v>35</v>
      </c>
    </row>
    <row r="5" spans="1:2" ht="51" x14ac:dyDescent="0.2">
      <c r="A5" s="43"/>
      <c r="B5" s="41" t="s">
        <v>36</v>
      </c>
    </row>
    <row r="6" spans="1:2" x14ac:dyDescent="0.2">
      <c r="A6" s="43"/>
      <c r="B6" s="41"/>
    </row>
    <row r="7" spans="1:2" ht="17" x14ac:dyDescent="0.2">
      <c r="A7" s="43"/>
      <c r="B7" s="44" t="s">
        <v>37</v>
      </c>
    </row>
    <row r="8" spans="1:2" ht="68" x14ac:dyDescent="0.2">
      <c r="A8" s="43"/>
      <c r="B8" s="40" t="s">
        <v>38</v>
      </c>
    </row>
    <row r="9" spans="1:2" ht="34" x14ac:dyDescent="0.2">
      <c r="A9" s="43"/>
      <c r="B9" s="41" t="s">
        <v>39</v>
      </c>
    </row>
    <row r="10" spans="1:2" ht="34" x14ac:dyDescent="0.2">
      <c r="A10" s="43"/>
      <c r="B10" s="41" t="s">
        <v>40</v>
      </c>
    </row>
    <row r="11" spans="1:2" ht="34" x14ac:dyDescent="0.2">
      <c r="A11" s="43"/>
      <c r="B11" s="41" t="s">
        <v>41</v>
      </c>
    </row>
    <row r="12" spans="1:2" ht="34" x14ac:dyDescent="0.2">
      <c r="A12" s="43"/>
      <c r="B12" s="41" t="s">
        <v>42</v>
      </c>
    </row>
    <row r="13" spans="1:2" ht="17" x14ac:dyDescent="0.2">
      <c r="A13" s="43"/>
      <c r="B13" s="41" t="s">
        <v>43</v>
      </c>
    </row>
    <row r="14" spans="1:2" ht="34" x14ac:dyDescent="0.2">
      <c r="A14" s="43"/>
      <c r="B14" s="41" t="s">
        <v>44</v>
      </c>
    </row>
    <row r="15" spans="1:2" x14ac:dyDescent="0.2">
      <c r="A15" s="43"/>
      <c r="B15" s="41"/>
    </row>
    <row r="16" spans="1:2" ht="17" x14ac:dyDescent="0.2">
      <c r="A16" s="43"/>
      <c r="B16" s="44" t="s">
        <v>45</v>
      </c>
    </row>
    <row r="17" spans="1:2" ht="68" x14ac:dyDescent="0.2">
      <c r="A17" s="43"/>
      <c r="B17" s="41" t="s">
        <v>46</v>
      </c>
    </row>
    <row r="18" spans="1:2" ht="69" thickBot="1" x14ac:dyDescent="0.25">
      <c r="A18" s="45"/>
      <c r="B18" s="42" t="s">
        <v>47</v>
      </c>
    </row>
  </sheetData>
  <hyperlinks>
    <hyperlink ref="B1" r:id="rId1" display="https://www.legifrance.gouv.fr/codes/article_lc/LEGIARTI000050547297" xr:uid="{8FE1FD47-7A04-564F-8388-983D61E823A3}"/>
    <hyperlink ref="B7" r:id="rId2" display="https://www.legifrance.gouv.fr/codes/article_lc/LEGIARTI000050547299" xr:uid="{C18FEF24-9E11-5D49-BE58-6A5402357CF2}"/>
    <hyperlink ref="B16" r:id="rId3" display="https://www.legifrance.gouv.fr/codes/article_lc/LEGIARTI000050547301" xr:uid="{1CBFD56B-40F7-2A45-93FB-2418D741ADBD}"/>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A82B0A-65DA-DD48-BDEE-AF5E0258BE64}">
  <sheetPr>
    <tabColor rgb="FF00B0F0"/>
  </sheetPr>
  <dimension ref="B1:M19"/>
  <sheetViews>
    <sheetView zoomScale="110" workbookViewId="0">
      <selection activeCell="D7" sqref="D7"/>
    </sheetView>
  </sheetViews>
  <sheetFormatPr baseColWidth="10" defaultRowHeight="16" x14ac:dyDescent="0.2"/>
  <cols>
    <col min="1" max="1" width="5.33203125" style="1" customWidth="1"/>
    <col min="2" max="2" width="7.33203125" style="1" customWidth="1"/>
    <col min="3" max="3" width="8.83203125" style="1" customWidth="1"/>
    <col min="4" max="4" width="43.1640625" style="1" customWidth="1"/>
    <col min="5" max="5" width="9.33203125" style="1" customWidth="1"/>
    <col min="6" max="6" width="9" style="1" customWidth="1"/>
    <col min="7" max="7" width="36.6640625" style="1" customWidth="1"/>
    <col min="8" max="8" width="8.33203125" style="1" customWidth="1"/>
    <col min="9" max="9" width="9" style="1" bestFit="1" customWidth="1"/>
    <col min="10" max="10" width="26.5" style="1" customWidth="1"/>
    <col min="11" max="11" width="7.83203125" style="1" customWidth="1"/>
    <col min="12" max="12" width="7" style="1" bestFit="1" customWidth="1"/>
    <col min="13" max="13" width="5.83203125" style="1" customWidth="1"/>
    <col min="14" max="14" width="10.83203125" style="1"/>
    <col min="15" max="15" width="26.5" style="1" bestFit="1" customWidth="1"/>
    <col min="16" max="16" width="10.83203125" style="1"/>
    <col min="17" max="17" width="12.83203125" style="1" bestFit="1" customWidth="1"/>
    <col min="18" max="16384" width="10.83203125" style="1"/>
  </cols>
  <sheetData>
    <row r="1" spans="2:13" ht="17" thickBot="1" x14ac:dyDescent="0.25"/>
    <row r="2" spans="2:13" x14ac:dyDescent="0.2">
      <c r="B2" s="27"/>
      <c r="C2" s="28"/>
      <c r="D2" s="28"/>
      <c r="E2" s="28"/>
      <c r="F2" s="28"/>
      <c r="G2" s="28"/>
      <c r="H2" s="28"/>
      <c r="I2" s="28"/>
      <c r="J2" s="28"/>
      <c r="K2" s="28"/>
      <c r="L2" s="28"/>
      <c r="M2" s="29"/>
    </row>
    <row r="3" spans="2:13" ht="16" customHeight="1" x14ac:dyDescent="0.2">
      <c r="B3" s="13"/>
      <c r="C3" s="2"/>
      <c r="D3" s="58" t="s">
        <v>52</v>
      </c>
      <c r="E3" s="58"/>
      <c r="F3" s="58"/>
      <c r="G3" s="58"/>
      <c r="H3" s="58"/>
      <c r="I3" s="58"/>
      <c r="J3" s="58"/>
      <c r="K3" s="58"/>
      <c r="L3" s="58"/>
      <c r="M3" s="14"/>
    </row>
    <row r="4" spans="2:13" ht="16" customHeight="1" x14ac:dyDescent="0.2">
      <c r="B4" s="13"/>
      <c r="C4" s="2"/>
      <c r="D4" s="58"/>
      <c r="E4" s="58"/>
      <c r="F4" s="58"/>
      <c r="G4" s="58"/>
      <c r="H4" s="58"/>
      <c r="I4" s="58"/>
      <c r="J4" s="58"/>
      <c r="K4" s="58"/>
      <c r="L4" s="58"/>
      <c r="M4" s="14"/>
    </row>
    <row r="5" spans="2:13" x14ac:dyDescent="0.2">
      <c r="B5" s="13"/>
      <c r="C5" s="2"/>
      <c r="D5" s="2"/>
      <c r="E5" s="2"/>
      <c r="F5" s="2"/>
      <c r="G5" s="2"/>
      <c r="H5" s="2"/>
      <c r="I5" s="2"/>
      <c r="J5" s="2"/>
      <c r="K5" s="2"/>
      <c r="L5" s="2"/>
      <c r="M5" s="14"/>
    </row>
    <row r="6" spans="2:13" ht="38" x14ac:dyDescent="0.2">
      <c r="B6" s="13"/>
      <c r="C6" s="2"/>
      <c r="D6" s="54" t="s">
        <v>23</v>
      </c>
      <c r="E6" s="9"/>
      <c r="F6" s="9"/>
      <c r="G6" s="9"/>
      <c r="H6" s="9"/>
      <c r="I6" s="30"/>
      <c r="J6" s="55" t="s">
        <v>24</v>
      </c>
      <c r="K6" s="49"/>
      <c r="L6" s="49"/>
      <c r="M6" s="14"/>
    </row>
    <row r="7" spans="2:13" x14ac:dyDescent="0.2">
      <c r="B7" s="13"/>
      <c r="D7" s="2"/>
      <c r="E7" s="2"/>
      <c r="F7" s="2"/>
      <c r="G7" s="2"/>
      <c r="H7" s="2"/>
      <c r="I7" s="2"/>
      <c r="J7" s="2"/>
      <c r="K7" s="2"/>
      <c r="L7" s="2"/>
      <c r="M7" s="14"/>
    </row>
    <row r="8" spans="2:13" ht="25" customHeight="1" x14ac:dyDescent="0.2">
      <c r="B8" s="13"/>
      <c r="C8" s="11" t="s">
        <v>17</v>
      </c>
      <c r="D8" s="62" t="s">
        <v>53</v>
      </c>
      <c r="E8" s="62"/>
      <c r="F8" s="11" t="s">
        <v>18</v>
      </c>
      <c r="G8" s="63" t="s">
        <v>25</v>
      </c>
      <c r="H8" s="63"/>
      <c r="I8" s="31" t="s">
        <v>19</v>
      </c>
      <c r="J8" s="61" t="s">
        <v>15</v>
      </c>
      <c r="K8" s="61"/>
      <c r="L8" s="61"/>
      <c r="M8" s="14"/>
    </row>
    <row r="9" spans="2:13" x14ac:dyDescent="0.2">
      <c r="B9" s="13"/>
      <c r="C9" s="2"/>
      <c r="D9" s="2"/>
      <c r="E9" s="2"/>
      <c r="F9" s="2"/>
      <c r="G9" s="2"/>
      <c r="H9" s="2"/>
      <c r="I9" s="2"/>
      <c r="J9" s="22"/>
      <c r="K9" s="22"/>
      <c r="L9" s="50" t="s">
        <v>26</v>
      </c>
      <c r="M9" s="14"/>
    </row>
    <row r="10" spans="2:13" ht="19" x14ac:dyDescent="0.2">
      <c r="B10" s="13"/>
      <c r="C10" s="2"/>
      <c r="D10" s="3" t="s">
        <v>0</v>
      </c>
      <c r="E10" s="56">
        <v>0</v>
      </c>
      <c r="F10" s="32"/>
      <c r="G10" s="15" t="s">
        <v>13</v>
      </c>
      <c r="H10" s="56">
        <v>0</v>
      </c>
      <c r="I10" s="2"/>
      <c r="J10" s="23" t="s">
        <v>16</v>
      </c>
      <c r="K10" s="57">
        <v>0</v>
      </c>
      <c r="L10" s="51" t="str">
        <f>IF(OR(K10&lt;E14,K10&gt;E15,ISODD(K10)),"NON","OK")</f>
        <v>OK</v>
      </c>
      <c r="M10" s="19"/>
    </row>
    <row r="11" spans="2:13" ht="20" customHeight="1" x14ac:dyDescent="0.2">
      <c r="B11" s="13"/>
      <c r="C11" s="2"/>
      <c r="D11" s="59" t="s">
        <v>21</v>
      </c>
      <c r="E11" s="59"/>
      <c r="F11" s="32"/>
      <c r="G11" s="15" t="s">
        <v>14</v>
      </c>
      <c r="H11" s="5">
        <f>100-H10</f>
        <v>100</v>
      </c>
      <c r="I11" s="2"/>
      <c r="J11" s="24"/>
      <c r="K11" s="16"/>
      <c r="L11" s="6"/>
      <c r="M11" s="19"/>
    </row>
    <row r="12" spans="2:13" ht="18" x14ac:dyDescent="0.2">
      <c r="B12" s="13"/>
      <c r="C12" s="2"/>
      <c r="D12" s="59"/>
      <c r="E12" s="59"/>
      <c r="F12" s="32"/>
      <c r="G12" s="4"/>
      <c r="H12" s="5"/>
      <c r="I12" s="2"/>
      <c r="J12" s="23" t="s">
        <v>4</v>
      </c>
      <c r="K12" s="8"/>
      <c r="L12" s="23" t="s">
        <v>12</v>
      </c>
      <c r="M12" s="19"/>
    </row>
    <row r="13" spans="2:13" ht="19" x14ac:dyDescent="0.2">
      <c r="B13" s="13"/>
      <c r="C13" s="2"/>
      <c r="D13" s="12" t="s">
        <v>1</v>
      </c>
      <c r="E13" s="10">
        <f>E10*2</f>
        <v>0</v>
      </c>
      <c r="F13" s="5"/>
      <c r="G13" s="4"/>
      <c r="H13" s="5"/>
      <c r="I13" s="2"/>
      <c r="J13" s="25" t="s">
        <v>2</v>
      </c>
      <c r="K13" s="7">
        <f>ROUNDUP(K10*H10/100,0)</f>
        <v>0</v>
      </c>
      <c r="L13" s="60">
        <f>K13+K14</f>
        <v>0</v>
      </c>
      <c r="M13" s="19"/>
    </row>
    <row r="14" spans="2:13" ht="19" x14ac:dyDescent="0.2">
      <c r="B14" s="13"/>
      <c r="C14" s="2"/>
      <c r="D14" s="12" t="s">
        <v>20</v>
      </c>
      <c r="E14" s="20">
        <f>EVEN(E13*0.5)</f>
        <v>0</v>
      </c>
      <c r="F14" s="8"/>
      <c r="G14" s="8"/>
      <c r="H14" s="8"/>
      <c r="I14" s="8"/>
      <c r="J14" s="25" t="s">
        <v>3</v>
      </c>
      <c r="K14" s="7">
        <f>K10-K13</f>
        <v>0</v>
      </c>
      <c r="L14" s="60"/>
      <c r="M14" s="19"/>
    </row>
    <row r="15" spans="2:13" ht="19" x14ac:dyDescent="0.2">
      <c r="B15" s="13"/>
      <c r="C15" s="2"/>
      <c r="D15" s="12" t="s">
        <v>22</v>
      </c>
      <c r="E15" s="10">
        <f>E13*2</f>
        <v>0</v>
      </c>
      <c r="F15" s="8"/>
      <c r="G15" s="8"/>
      <c r="H15" s="8"/>
      <c r="I15" s="8"/>
      <c r="J15" s="26"/>
      <c r="K15" s="8"/>
      <c r="L15" s="2"/>
      <c r="M15" s="19"/>
    </row>
    <row r="16" spans="2:13" ht="18" x14ac:dyDescent="0.2">
      <c r="B16" s="13"/>
      <c r="C16" s="2"/>
      <c r="D16" s="8"/>
      <c r="E16" s="8"/>
      <c r="F16" s="8"/>
      <c r="G16" s="8"/>
      <c r="H16" s="8"/>
      <c r="I16" s="8"/>
      <c r="J16" s="23" t="s">
        <v>5</v>
      </c>
      <c r="K16" s="8"/>
      <c r="L16" s="23" t="s">
        <v>12</v>
      </c>
      <c r="M16" s="19"/>
    </row>
    <row r="17" spans="2:13" ht="18" x14ac:dyDescent="0.2">
      <c r="B17" s="13"/>
      <c r="C17" s="2"/>
      <c r="D17" s="35"/>
      <c r="E17" s="8"/>
      <c r="F17" s="8"/>
      <c r="G17" s="8"/>
      <c r="H17" s="8"/>
      <c r="I17" s="8"/>
      <c r="J17" s="25" t="s">
        <v>2</v>
      </c>
      <c r="K17" s="7">
        <f>ROUNDDOWN(K10*H10/100,0)</f>
        <v>0</v>
      </c>
      <c r="L17" s="60">
        <f>K17+K18</f>
        <v>0</v>
      </c>
      <c r="M17" s="19"/>
    </row>
    <row r="18" spans="2:13" ht="18" x14ac:dyDescent="0.2">
      <c r="B18" s="13"/>
      <c r="C18" s="2"/>
      <c r="E18" s="8"/>
      <c r="F18" s="8"/>
      <c r="G18" s="8"/>
      <c r="H18" s="8"/>
      <c r="I18" s="8"/>
      <c r="J18" s="25" t="s">
        <v>3</v>
      </c>
      <c r="K18" s="7">
        <f>K10-K17</f>
        <v>0</v>
      </c>
      <c r="L18" s="60"/>
      <c r="M18" s="19"/>
    </row>
    <row r="19" spans="2:13" ht="19" thickBot="1" x14ac:dyDescent="0.25">
      <c r="B19" s="21"/>
      <c r="C19" s="33"/>
      <c r="D19" s="33"/>
      <c r="E19" s="17"/>
      <c r="F19" s="17"/>
      <c r="G19" s="17"/>
      <c r="H19" s="17"/>
      <c r="I19" s="17"/>
      <c r="J19" s="17"/>
      <c r="K19" s="17"/>
      <c r="L19" s="17"/>
      <c r="M19" s="18"/>
    </row>
  </sheetData>
  <sheetProtection algorithmName="SHA-512" hashValue="Emvk1g/oCwdrusnjSHgbAH+06Uu9KdJ7MpLi0jBLlEB28d67xePGhw97nIOduFS6a0wpjoIuP4SPY8SLRmuGyA==" saltValue="ZaewWVCiQetUoUr4RQZOwA==" spinCount="100000" sheet="1" objects="1" scenarios="1"/>
  <mergeCells count="7">
    <mergeCell ref="L17:L18"/>
    <mergeCell ref="L13:L14"/>
    <mergeCell ref="D3:L4"/>
    <mergeCell ref="D8:E8"/>
    <mergeCell ref="G8:H8"/>
    <mergeCell ref="J8:L8"/>
    <mergeCell ref="D11:E12"/>
  </mergeCells>
  <conditionalFormatting sqref="F13">
    <cfRule type="containsText" dxfId="4" priority="8" operator="containsText" text="OK">
      <formula>NOT(ISERROR(SEARCH("OK",F13)))</formula>
    </cfRule>
  </conditionalFormatting>
  <conditionalFormatting sqref="K10">
    <cfRule type="cellIs" dxfId="3" priority="4" operator="equal">
      <formula>IF(OR(K10&lt;E14,K10&gt;E15,ISODD(K10)),"NON","OK")</formula>
    </cfRule>
  </conditionalFormatting>
  <conditionalFormatting sqref="L10">
    <cfRule type="containsText" dxfId="2" priority="5" operator="containsText" text="NON">
      <formula>NOT(ISERROR(SEARCH("NON",L10)))</formula>
    </cfRule>
  </conditionalFormatting>
  <conditionalFormatting sqref="L13">
    <cfRule type="cellIs" dxfId="1" priority="2" operator="notEqual">
      <formula>$K$10</formula>
    </cfRule>
  </conditionalFormatting>
  <conditionalFormatting sqref="L17">
    <cfRule type="cellIs" dxfId="0" priority="3" operator="notEqual">
      <formula>$K$10</formula>
    </cfRule>
  </conditionalFormatting>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040CD5-0AF3-2F4A-A8F8-82CF4ACE439C}">
  <sheetPr>
    <tabColor rgb="FF00B0F0"/>
  </sheetPr>
  <dimension ref="A1:B7"/>
  <sheetViews>
    <sheetView workbookViewId="0">
      <selection activeCell="D14" sqref="D14"/>
    </sheetView>
  </sheetViews>
  <sheetFormatPr baseColWidth="10" defaultRowHeight="16" x14ac:dyDescent="0.2"/>
  <cols>
    <col min="1" max="1" width="7.33203125" bestFit="1" customWidth="1"/>
    <col min="2" max="2" width="72.5" style="38" customWidth="1"/>
  </cols>
  <sheetData>
    <row r="1" spans="1:2" ht="20" x14ac:dyDescent="0.2">
      <c r="A1" s="47" t="s">
        <v>27</v>
      </c>
      <c r="B1" s="39" t="s">
        <v>28</v>
      </c>
    </row>
    <row r="2" spans="1:2" x14ac:dyDescent="0.2">
      <c r="A2" s="13"/>
      <c r="B2" s="40"/>
    </row>
    <row r="3" spans="1:2" ht="17" x14ac:dyDescent="0.2">
      <c r="A3" s="13"/>
      <c r="B3" s="41" t="s">
        <v>7</v>
      </c>
    </row>
    <row r="4" spans="1:2" ht="68" x14ac:dyDescent="0.2">
      <c r="A4" s="13"/>
      <c r="B4" s="41" t="s">
        <v>29</v>
      </c>
    </row>
    <row r="5" spans="1:2" ht="17" x14ac:dyDescent="0.2">
      <c r="A5" s="13"/>
      <c r="B5" s="41" t="s">
        <v>30</v>
      </c>
    </row>
    <row r="6" spans="1:2" ht="68" x14ac:dyDescent="0.2">
      <c r="A6" s="13"/>
      <c r="B6" s="41" t="s">
        <v>31</v>
      </c>
    </row>
    <row r="7" spans="1:2" ht="52" thickBot="1" x14ac:dyDescent="0.25">
      <c r="A7" s="21"/>
      <c r="B7" s="42" t="s">
        <v>11</v>
      </c>
    </row>
  </sheetData>
  <hyperlinks>
    <hyperlink ref="B1" r:id="rId1" display="https://www.legifrance.gouv.fr/codes/article_lc/LEGIARTI000050547611" xr:uid="{6E9BB022-20D4-094B-BFC2-1734DE037961}"/>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Feuilles de calcul</vt:lpstr>
      </vt:variant>
      <vt:variant>
        <vt:i4>6</vt:i4>
      </vt:variant>
    </vt:vector>
  </HeadingPairs>
  <TitlesOfParts>
    <vt:vector size="6" baseType="lpstr">
      <vt:lpstr>Calcul CST</vt:lpstr>
      <vt:lpstr>Textes CST</vt:lpstr>
      <vt:lpstr>Calcul CAP</vt:lpstr>
      <vt:lpstr>Textes CAP</vt:lpstr>
      <vt:lpstr>Calcul CCP</vt:lpstr>
      <vt:lpstr>Textes CCP</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Julien FONTE</dc:creator>
  <cp:lastModifiedBy>Julien FONTE</cp:lastModifiedBy>
  <dcterms:created xsi:type="dcterms:W3CDTF">2026-01-21T09:08:24Z</dcterms:created>
  <dcterms:modified xsi:type="dcterms:W3CDTF">2026-03-02T13:15:50Z</dcterms:modified>
</cp:coreProperties>
</file>